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0545" activeTab="4"/>
  </bookViews>
  <sheets>
    <sheet name="Калужская обл" sheetId="1" r:id="rId1"/>
    <sheet name="г. Москва" sheetId="2" r:id="rId2"/>
    <sheet name="Московская обл" sheetId="3" r:id="rId3"/>
    <sheet name="Тульская обл" sheetId="4" r:id="rId4"/>
    <sheet name="Ярославская обл" sheetId="5" r:id="rId5"/>
  </sheets>
  <externalReferences>
    <externalReference r:id="rId8"/>
    <externalReference r:id="rId9"/>
  </externalReferences>
  <definedNames>
    <definedName name="rng_actions_01">'[1]TEHSHEET'!$X$3:$X$119</definedName>
  </definedNames>
  <calcPr fullCalcOnLoad="1"/>
</workbook>
</file>

<file path=xl/sharedStrings.xml><?xml version="1.0" encoding="utf-8"?>
<sst xmlns="http://schemas.openxmlformats.org/spreadsheetml/2006/main" count="268" uniqueCount="52">
  <si>
    <t>Уровень напряжения</t>
  </si>
  <si>
    <t>Всего:</t>
  </si>
  <si>
    <t xml:space="preserve">ВН </t>
  </si>
  <si>
    <t>СН2</t>
  </si>
  <si>
    <t>НН</t>
  </si>
  <si>
    <t>Плановые показатели</t>
  </si>
  <si>
    <t>Фактические показатели</t>
  </si>
  <si>
    <r>
      <t xml:space="preserve">Отпуск электрической мощности в сеть </t>
    </r>
    <r>
      <rPr>
        <sz val="11"/>
        <color indexed="8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</si>
  <si>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color indexed="8"/>
        <rFont val="Times New Roman"/>
        <family val="1"/>
      </rPr>
      <t>(МВт.)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</si>
  <si>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(%)</t>
    </r>
  </si>
  <si>
    <t xml:space="preserve">Регион </t>
  </si>
  <si>
    <r>
      <t xml:space="preserve">Потери электроэнергии  </t>
    </r>
    <r>
      <rPr>
        <sz val="11"/>
        <color theme="1"/>
        <rFont val="Times New Roman"/>
        <family val="2"/>
      </rPr>
      <t>(тыс.кВт.ч.)</t>
    </r>
  </si>
  <si>
    <r>
      <t xml:space="preserve">цена за 1 кВт.ч. </t>
    </r>
    <r>
      <rPr>
        <sz val="11"/>
        <color theme="1"/>
        <rFont val="Times New Roman"/>
        <family val="2"/>
      </rPr>
      <t>(руб./кВт.ч. без НДС)</t>
    </r>
  </si>
  <si>
    <r>
      <t xml:space="preserve">Стоимость </t>
    </r>
    <r>
      <rPr>
        <sz val="11"/>
        <color theme="1"/>
        <rFont val="Times New Roman"/>
        <family val="2"/>
      </rPr>
      <t>(тыс.руб. без НДС)</t>
    </r>
  </si>
  <si>
    <t>Калужская область</t>
  </si>
  <si>
    <t>г. Москва</t>
  </si>
  <si>
    <t>Московская область</t>
  </si>
  <si>
    <t>Тульская область</t>
  </si>
  <si>
    <t>Ярославская область</t>
  </si>
  <si>
    <t>Зоны деятельности ООО "Каскад-Энергосеть"</t>
  </si>
  <si>
    <t xml:space="preserve">Отчет о реализации мероприятий Программы энергосбережения ООО "Каскад-Энергосеть" за 2014 год </t>
  </si>
  <si>
    <r>
      <t xml:space="preserve">Отпуск электроэнергии в сеть </t>
    </r>
    <r>
      <rPr>
        <sz val="11"/>
        <color indexed="8"/>
        <rFont val="Times New Roman"/>
        <family val="1"/>
      </rPr>
      <t>(тыс.кВт.ч.)</t>
    </r>
  </si>
  <si>
    <r>
      <t xml:space="preserve">Полезный отпуск электроэнергии </t>
    </r>
    <r>
      <rPr>
        <sz val="11"/>
        <color indexed="8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</si>
  <si>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(тыс.кВт.ч.)</t>
    </r>
  </si>
  <si>
    <t>Норматив технологических потерь электрической энергии по электрическим сетям ООО "Каскад-Энергосеть" на 2014 год в Министерстве энергетики Российской Федерации утвержден не был</t>
  </si>
  <si>
    <t>посёлок городского типа Воротынск в Бабынинском районе Калужской области</t>
  </si>
  <si>
    <t xml:space="preserve"> Центральный район г. Тулы</t>
  </si>
  <si>
    <t>Фрунзенский район г. Ярославля</t>
  </si>
  <si>
    <t>Кировский район г. Ярославля</t>
  </si>
  <si>
    <t>Дзержинский район г. Ярославля</t>
  </si>
  <si>
    <t>г. Реутов Московской области</t>
  </si>
  <si>
    <t>г. Долгопрудный Московской области</t>
  </si>
  <si>
    <t>Северо-Восточный,</t>
  </si>
  <si>
    <t>Восточный,</t>
  </si>
  <si>
    <t>Южный,</t>
  </si>
  <si>
    <t xml:space="preserve">Юго-Западный, </t>
  </si>
  <si>
    <t>Западный,</t>
  </si>
  <si>
    <t>Северо-Западный</t>
  </si>
  <si>
    <t xml:space="preserve">Объекты электросетевого хозяйства расположены в следующих административных округах г. Москвы:            </t>
  </si>
  <si>
    <t>Северный,</t>
  </si>
  <si>
    <t>Центральный,</t>
  </si>
  <si>
    <t>Юго-Восточный,</t>
  </si>
  <si>
    <t>Московский, Октябрьский и Ленинский округа г. Калуги</t>
  </si>
  <si>
    <t>Программа энергосбережения на 2014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</si>
  <si>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Сведения о балансе электрической энергии и мощности ООО "Каскад-Энергосеть" за 2015 год</t>
  </si>
  <si>
    <t xml:space="preserve">Отчет о реализации мероприятий Программы энергосбережения ООО "Каскад-Энергосеть" за 2015 год </t>
  </si>
  <si>
    <t>Норматив технологических потерь электрической энергии по электрическим сетям ООО "Каскад-Энергосеть" на 2015 год в Министерстве энергетики Российской Федерации утвержден не был</t>
  </si>
  <si>
    <t>Программа энергосбережения на 2015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</si>
  <si>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Даные о затратах на покупку электроэнергиии в целях компенсации потерь в электрических сетях за 2015 год</t>
  </si>
  <si>
    <t>Данные о затратах на покупку электроэнергиии в целях компенсации потерь в электрических сетях за 2015 год</t>
  </si>
  <si>
    <t xml:space="preserve">Отчет о реализации мероприятий Программы энергосбережения ООО "каскад-Энергосеть" за 2015 год </t>
  </si>
  <si>
    <t>Программа энергосбережения на 2015 год в орган регулирования подавалась, средства на реализацию программы в тариф на услуги по передаче электроэнергии - не закладывались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</si>
</sst>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45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7" fillId="0" borderId="0" applyBorder="0">
      <alignment vertical="top"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3" fillId="0" borderId="12" xfId="0" applyNumberFormat="1" applyFont="1" applyBorder="1" applyAlignment="1">
      <alignment horizontal="center" vertical="center"/>
    </xf>
    <xf numFmtId="165" fontId="43" fillId="0" borderId="20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65" fontId="43" fillId="0" borderId="16" xfId="0" applyNumberFormat="1" applyFont="1" applyBorder="1" applyAlignment="1">
      <alignment horizontal="center" vertical="center"/>
    </xf>
    <xf numFmtId="165" fontId="43" fillId="0" borderId="15" xfId="0" applyNumberFormat="1" applyFont="1" applyBorder="1" applyAlignment="1">
      <alignment horizontal="center" vertical="center" wrapText="1"/>
    </xf>
    <xf numFmtId="165" fontId="43" fillId="0" borderId="11" xfId="0" applyNumberFormat="1" applyFont="1" applyBorder="1" applyAlignment="1">
      <alignment horizontal="center" vertical="center" wrapText="1"/>
    </xf>
    <xf numFmtId="165" fontId="43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53" applyNumberFormat="1" applyFont="1" applyFill="1" applyBorder="1" applyAlignment="1" applyProtection="1">
      <alignment vertical="center" wrapText="1"/>
      <protection locked="0"/>
    </xf>
    <xf numFmtId="14" fontId="5" fillId="0" borderId="0" xfId="53" applyNumberFormat="1" applyFont="1" applyFill="1" applyBorder="1" applyAlignment="1" applyProtection="1">
      <alignment vertical="center" wrapText="1"/>
      <protection locked="0"/>
    </xf>
    <xf numFmtId="2" fontId="5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2" xfId="0" applyNumberFormat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Макет Ээф (11.05.1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8;&#1072;&#1088;&#1080;&#1092;&#1099;\&#1055;&#1056;&#1054;&#1043;&#1056;&#1040;&#1052;&#1052;&#1067;%20&#1069;&#1053;&#1045;&#1056;&#1043;&#1054;&#1057;&#1041;&#1045;&#1056;&#1045;&#1046;&#1045;&#1053;&#1048;&#1071;\&#1054;&#1090;&#1095;&#1077;&#1090;%20&#1101;&#1085;&#1077;&#1088;&#1075;&#1086;&#1089;&#1073;&#1077;&#1088;&#1077;&#1078;&#1077;&#1085;&#1080;&#1077;%20&#1050;&#1072;&#1083;&#1091;&#1075;&#1072;\2014%20&#1075;&#1086;&#1076;\IST.FIN.%203%20&#1082;&#1074;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%20&#1084;%20&#1055;&#1086;&#1090;&#1077;&#1088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Help"/>
      <sheetName val="modFrmCalendar"/>
      <sheetName val="modChange"/>
      <sheetName val="modPROV"/>
      <sheetName val="modUpdTemplMain"/>
    </sheetNames>
    <sheetDataSet>
      <sheetData sheetId="9">
        <row r="3">
          <cell r="X3" t="str">
            <v>Экономия топлива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установка теплосчетчиков на ЦТП</v>
          </cell>
        </row>
        <row r="32">
          <cell r="X32" t="str">
            <v>- замена малоэффективных кожухотрубных теплообменников на ЦТП на пластинчатые, устранение течей</v>
          </cell>
        </row>
        <row r="33">
          <cell r="X33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4">
          <cell r="X34" t="str">
            <v>- закрытие малоэффективных и ненагруженных котельных</v>
          </cell>
        </row>
        <row r="35">
          <cell r="X35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6">
          <cell r="X36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37">
          <cell r="X37" t="str">
            <v>- установка регулируемых вентилей на подаче тепла на нагруженные участки теплотрасс</v>
          </cell>
        </row>
        <row r="38">
          <cell r="X38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9">
          <cell r="X39" t="str">
            <v>- установка теплосчетчиков на входах теплоподачи зданий</v>
          </cell>
        </row>
        <row r="40">
          <cell r="X40" t="str">
            <v>- внедрение кустовых автоматизированных комплексов диспетчеризации ЦТП</v>
          </cell>
        </row>
        <row r="41">
          <cell r="X41" t="str">
            <v>- комплексная гидравлическая балансировка теплосетей</v>
          </cell>
        </row>
        <row r="42">
          <cell r="X42" t="str">
            <v>- официальное принятие показателей энергоэффективности в эксплуатирующих тепловые сети организации и ЦТП</v>
          </cell>
        </row>
        <row r="43">
          <cell r="X43" t="str">
            <v>- премирование работников осуществляющих эксплуатацию теплосетей и ЦТП с учетом показателей энергоэффективности</v>
          </cell>
        </row>
        <row r="44">
          <cell r="X44" t="str">
            <v>Повышение энергоэффективности электрических сетей и системы освещения:</v>
          </cell>
        </row>
        <row r="45">
          <cell r="X45" t="str">
            <v>- исключение недогруза трансформаторов (менее 30%)</v>
          </cell>
        </row>
        <row r="46">
          <cell r="X46" t="str">
            <v>- исключение перегруза трансформаторов</v>
          </cell>
        </row>
        <row r="47">
          <cell r="X47" t="str">
            <v>- исключение перегруза длинных участков распределительных сетей</v>
          </cell>
        </row>
        <row r="48">
          <cell r="X48" t="str">
            <v>- установка компенсаторов реактивной мощности у потребителей</v>
          </cell>
        </row>
        <row r="49">
          <cell r="X49" t="str">
            <v>- внедрение распределенной энергетической сетки для компенсации реактивной мощности</v>
          </cell>
        </row>
        <row r="50">
          <cell r="X50" t="str">
            <v>- исключение утечек тока на подземных магистралях</v>
          </cell>
        </row>
        <row r="51">
          <cell r="X51" t="str">
            <v>- своевременная замена изоляторов на ЛЭП</v>
          </cell>
        </row>
        <row r="52">
          <cell r="X52" t="str">
            <v>- повышение качества электрической энергии (применение экранирования, энергосберегающей системы FORCE)</v>
          </cell>
        </row>
        <row r="53">
          <cell r="X53" t="str">
            <v>- увеличение загрузки асинхронных двигателей (нагрузка должна быть более 50%)</v>
          </cell>
        </row>
        <row r="54">
          <cell r="X54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5">
          <cell r="X55" t="str">
            <v>- замена асинхронных двигателей синхронными</v>
          </cell>
        </row>
        <row r="56">
          <cell r="X56" t="str">
            <v>- применение частотно регулируемых приводов в системах вентиляции энергообъектов сетей</v>
          </cell>
        </row>
        <row r="57">
          <cell r="X57" t="str">
            <v>- автоматическое поддержание заданного уровня освещенности с помощью частотных регуляторов питания люминесцентных светильников</v>
          </cell>
        </row>
        <row r="58">
          <cell r="X58" t="str">
            <v>- замена ртутных люминесцентных светильников на натриевые и металлогалогенные</v>
          </cell>
        </row>
        <row r="59">
          <cell r="X59" t="str">
            <v>- применение светодиодных светильников в для уличного и дежурного освещения</v>
          </cell>
        </row>
        <row r="60">
          <cell r="X60" t="str">
            <v>- применение эффективных электротехнических компонентов светильников</v>
          </cell>
        </row>
        <row r="61">
          <cell r="X61" t="str">
            <v>- использование осветительной арматуры с отражателями</v>
          </cell>
        </row>
        <row r="62">
          <cell r="X62" t="str">
            <v>- применение аппаратуры для зонального отключения по уровням освещенности</v>
          </cell>
        </row>
        <row r="63">
          <cell r="X63" t="str">
            <v>- применение автоматических выключателей для дежурного освещения</v>
          </cell>
        </row>
        <row r="64">
          <cell r="X64" t="str">
            <v>- регулярная очистка прозрачных элементов светильников и датчиков автоматического отключения</v>
          </cell>
        </row>
        <row r="65">
          <cell r="X65" t="str">
            <v>- регулярная очистка стекол в окнах в производственных помещениях и применение светлых тонов при окраске стен</v>
          </cell>
        </row>
        <row r="66">
          <cell r="X66" t="str">
            <v>- использование световодов для подсветки темных помещений</v>
          </cell>
        </row>
        <row r="67">
          <cell r="X67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68">
          <cell r="X68" t="str">
            <v>- премирование работников осуществляющих эксплуатацию электросетей и сетевых предприятий с учетом показателей энергоэффективности</v>
          </cell>
        </row>
        <row r="69">
          <cell r="X69" t="str">
            <v>Повышение энергоэффективности систем водоснабжения:</v>
          </cell>
        </row>
        <row r="70">
          <cell r="X70" t="str">
            <v>- сокращение использование воды на собственные нужды в водозаборных станциях</v>
          </cell>
        </row>
        <row r="71">
          <cell r="X71" t="str">
            <v>- внедрение систем водооборота на водозаборах</v>
          </cell>
        </row>
        <row r="72">
          <cell r="X72" t="str">
            <v>- оптимизация режимов промывки фильтров</v>
          </cell>
        </row>
        <row r="73">
          <cell r="X73" t="str">
            <v>- применение технологии водо-воздушной промывки</v>
          </cell>
        </row>
        <row r="74">
          <cell r="X74" t="str">
            <v>- установка на раструбные соединения ремонтных комплектов (придают раструбу высокую степень герметичности)</v>
          </cell>
        </row>
        <row r="75">
          <cell r="X75" t="str">
            <v>- использование частотно регулируемых приводов на насосах тепловых пунктов, насосных станциях</v>
          </cell>
        </row>
        <row r="76">
          <cell r="X76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77">
          <cell r="X77" t="str">
            <v>- применение систем электрохимической защиты стальных трубороводов</v>
          </cell>
        </row>
        <row r="78">
          <cell r="X78" t="str">
            <v>- внедрение современной запорно-регулирующей и предохранительной арматуры</v>
          </cell>
        </row>
        <row r="79">
          <cell r="X79" t="str">
            <v>- применение сильфонных компенсаторов гидравлических ударов</v>
          </cell>
        </row>
        <row r="80">
          <cell r="X80" t="str">
            <v>- санация ветхих участков водопроводных сетей</v>
          </cell>
        </row>
        <row r="81">
          <cell r="X81" t="str">
            <v>- оптимизация работы системы водоснабжения, диспетчеризация и автоматизация управления сетями</v>
          </cell>
        </row>
        <row r="82">
          <cell r="X82" t="str">
            <v>- установка на ответвлениях сети датчиков и регуляторов сетевого давления</v>
          </cell>
        </row>
        <row r="83">
          <cell r="X83" t="str">
            <v>- изменение схемы централизованного ГВС из циркуляционного в циркуляционно-повысительную</v>
          </cell>
        </row>
        <row r="84">
          <cell r="X84" t="str">
            <v>- установка счетчиков расхода воды на входах объектов водопотребления</v>
          </cell>
        </row>
        <row r="85">
          <cell r="X85" t="str">
            <v>- установка технологических водомеров на проблемных ответвлениях</v>
          </cell>
        </row>
        <row r="86">
          <cell r="X86" t="str">
            <v>- премирование работников осуществляющих эксплуатацию системы водоснабжения у управляющих организаций с учетом показателей энергоэффективности</v>
          </cell>
        </row>
        <row r="87">
          <cell r="X87" t="str">
            <v>"Нетрадиционные" способы энергосбережения в ЖКХ:</v>
          </cell>
        </row>
        <row r="88">
          <cell r="X88" t="str">
            <v>- использование тепла пластовых вод и геотермальных источников для отопления и ГВС</v>
          </cell>
        </row>
        <row r="89">
          <cell r="X89" t="str">
            <v>- использование солнечных коллекторов для дополнительного горячего водоснабжения и отопления зданий</v>
          </cell>
        </row>
        <row r="90">
          <cell r="X90" t="str">
            <v>- создание системы сезонного и суточного аккумулирование тепла</v>
          </cell>
        </row>
        <row r="91">
          <cell r="X91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92">
          <cell r="X92" t="str">
            <v>- использование пароструйных инжекторов в замен циркуляционных насосов</v>
          </cell>
        </row>
        <row r="93">
          <cell r="X93" t="str">
            <v>-  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94">
          <cell r="X94" t="str">
            <v>-  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95">
          <cell r="X95" t="str">
            <v>-  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96">
          <cell r="X96" t="str">
            <v>-  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97">
          <cell r="X97" t="str">
            <v>-  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98">
          <cell r="X98" t="str">
            <v>- 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99">
          <cell r="X99" t="str">
            <v>- применение газогенераторных установок для замещения природного газа и теплоснабжения</v>
          </cell>
        </row>
        <row r="100">
          <cell r="X100" t="str">
            <v>- использование шахтного метана</v>
          </cell>
        </row>
        <row r="101">
          <cell r="X101" t="str">
            <v>- производство пелет, торфобрикетов и их использование для газогенерации и отопления</v>
          </cell>
        </row>
        <row r="102">
          <cell r="X102" t="str">
            <v>- использование систем распределенной энергетики для организации теплоснабжения населенных пунктов</v>
          </cell>
        </row>
        <row r="103">
          <cell r="X103" t="str">
            <v>- использование мусоросжигающих заводов в системах распределенной энергетики</v>
          </cell>
        </row>
        <row r="104">
          <cell r="X104" t="str">
            <v>- использование тепла обратной сетевой воды для снегоплавильных установок</v>
          </cell>
        </row>
        <row r="105">
          <cell r="X105" t="str">
            <v>Организационные мероприятия:</v>
          </cell>
        </row>
        <row r="106">
          <cell r="X106" t="str">
            <v>- проведение обязательного энергетического обследования и разработка энергетического паспорта</v>
          </cell>
        </row>
        <row r="107">
          <cell r="X107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8">
          <cell r="X108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9">
          <cell r="X109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10">
          <cell r="X110" t="str">
            <v>- составление, оформление и анализ топливно-энергетических баланса организации</v>
          </cell>
        </row>
        <row r="111">
          <cell r="X111" t="str">
            <v>- заключение энергосервисных договоров (контрактов)</v>
          </cell>
        </row>
        <row r="112">
          <cell r="X112" t="str">
            <v>- разработка положения об энергосбережении для организации</v>
          </cell>
        </row>
        <row r="113">
          <cell r="X113" t="str">
            <v>- разработка положения о порядке стимулирования работников за экономию энергоресурсов</v>
          </cell>
        </row>
        <row r="114">
          <cell r="X114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15">
          <cell r="X115" t="str">
            <v>- 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</v>
          </cell>
        </row>
        <row r="116">
          <cell r="X116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17">
          <cell r="X117" t="str">
            <v>- выбор оборудования в рамках бюджетных закупок с учетом энергосберегающих характеристик</v>
          </cell>
        </row>
        <row r="118">
          <cell r="X118" t="str">
            <v>- обеспечение ответственного за энергосбережение на объекте автоматизированными средствами управления энергосбережением</v>
          </cell>
        </row>
        <row r="119">
          <cell r="X11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"/>
      <sheetName val="2014 год"/>
      <sheetName val="2015 год"/>
    </sheetNames>
    <sheetDataSet>
      <sheetData sheetId="2">
        <row r="7">
          <cell r="F7">
            <v>5455.037</v>
          </cell>
        </row>
        <row r="8">
          <cell r="F8">
            <v>22412.48</v>
          </cell>
        </row>
        <row r="9">
          <cell r="F9">
            <v>1378.95</v>
          </cell>
        </row>
        <row r="10">
          <cell r="F10">
            <v>174.59284745762713</v>
          </cell>
        </row>
        <row r="11">
          <cell r="F11">
            <v>393.187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23">
      <selection activeCell="E38" sqref="E38"/>
    </sheetView>
  </sheetViews>
  <sheetFormatPr defaultColWidth="9.140625" defaultRowHeight="15"/>
  <cols>
    <col min="1" max="1" width="5.00390625" style="0" customWidth="1"/>
    <col min="2" max="2" width="28.00390625" style="0" customWidth="1"/>
    <col min="3" max="3" width="20.28125" style="0" customWidth="1"/>
    <col min="4" max="4" width="18.421875" style="0" customWidth="1"/>
    <col min="5" max="5" width="23.8515625" style="0" customWidth="1"/>
    <col min="6" max="6" width="19.7109375" style="0" customWidth="1"/>
    <col min="7" max="7" width="30.7109375" style="0" customWidth="1"/>
    <col min="8" max="9" width="9.421875" style="0" bestFit="1" customWidth="1"/>
  </cols>
  <sheetData>
    <row r="2" spans="2:5" ht="32.25" customHeight="1">
      <c r="B2" s="48" t="s">
        <v>44</v>
      </c>
      <c r="C2" s="48"/>
      <c r="D2" s="48"/>
      <c r="E2" s="48"/>
    </row>
    <row r="3" ht="15.75" thickBot="1"/>
    <row r="4" spans="2:5" ht="42.75" customHeight="1" thickBot="1">
      <c r="B4" s="2"/>
      <c r="C4" s="3" t="s">
        <v>0</v>
      </c>
      <c r="D4" s="7" t="s">
        <v>21</v>
      </c>
      <c r="E4" s="3" t="s">
        <v>22</v>
      </c>
    </row>
    <row r="5" spans="2:9" ht="15">
      <c r="B5" s="50" t="s">
        <v>5</v>
      </c>
      <c r="C5" s="4" t="s">
        <v>1</v>
      </c>
      <c r="D5" s="27">
        <f>SUM(D6:D8)</f>
        <v>72316.01199999999</v>
      </c>
      <c r="E5" s="34">
        <f>SUM(E6:E8)</f>
        <v>67333.4396</v>
      </c>
      <c r="I5" s="33"/>
    </row>
    <row r="6" spans="2:8" ht="15">
      <c r="B6" s="50"/>
      <c r="C6" s="5" t="s">
        <v>2</v>
      </c>
      <c r="D6" s="30">
        <v>21801.588</v>
      </c>
      <c r="E6" s="22">
        <v>21801.588</v>
      </c>
      <c r="H6" s="33"/>
    </row>
    <row r="7" spans="2:5" ht="15">
      <c r="B7" s="50"/>
      <c r="C7" s="5" t="s">
        <v>3</v>
      </c>
      <c r="D7" s="30">
        <v>38431.11638</v>
      </c>
      <c r="E7" s="22">
        <v>34497.6726</v>
      </c>
    </row>
    <row r="8" spans="2:5" ht="15.75" thickBot="1">
      <c r="B8" s="51"/>
      <c r="C8" s="6" t="s">
        <v>4</v>
      </c>
      <c r="D8" s="31">
        <v>12083.30762</v>
      </c>
      <c r="E8" s="25">
        <v>11034.179</v>
      </c>
    </row>
    <row r="9" spans="2:5" ht="15">
      <c r="B9" s="50" t="s">
        <v>6</v>
      </c>
      <c r="C9" s="4" t="s">
        <v>1</v>
      </c>
      <c r="D9" s="19">
        <f>SUM(D10:D12)</f>
        <v>77410.32900000001</v>
      </c>
      <c r="E9" s="21">
        <f>SUM(E10:E12)</f>
        <v>74205.542</v>
      </c>
    </row>
    <row r="10" spans="2:5" ht="15">
      <c r="B10" s="50"/>
      <c r="C10" s="5" t="s">
        <v>2</v>
      </c>
      <c r="D10" s="18">
        <v>25591.856</v>
      </c>
      <c r="E10" s="20">
        <v>20117.472999999998</v>
      </c>
    </row>
    <row r="11" spans="2:5" ht="15">
      <c r="B11" s="50"/>
      <c r="C11" s="5" t="s">
        <v>3</v>
      </c>
      <c r="D11" s="18">
        <v>51548.54</v>
      </c>
      <c r="E11" s="20">
        <v>36546.632000000005</v>
      </c>
    </row>
    <row r="12" spans="2:5" ht="15.75" thickBot="1">
      <c r="B12" s="51"/>
      <c r="C12" s="6" t="s">
        <v>4</v>
      </c>
      <c r="D12" s="23">
        <v>269.933</v>
      </c>
      <c r="E12" s="24">
        <v>17541.437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52" t="s">
        <v>5</v>
      </c>
      <c r="C15" s="9" t="s">
        <v>1</v>
      </c>
      <c r="D15" s="37">
        <f>SUM(D16:D18)</f>
        <v>12.99</v>
      </c>
      <c r="E15" s="34">
        <f>SUM(E16:E18)</f>
        <v>12.090358362494726</v>
      </c>
    </row>
    <row r="16" spans="2:5" ht="15">
      <c r="B16" s="50"/>
      <c r="C16" s="5" t="s">
        <v>2</v>
      </c>
      <c r="D16" s="30">
        <v>4.136859504132231</v>
      </c>
      <c r="E16" s="22">
        <v>4.136859504132231</v>
      </c>
    </row>
    <row r="17" spans="2:5" ht="15">
      <c r="B17" s="50"/>
      <c r="C17" s="5" t="s">
        <v>3</v>
      </c>
      <c r="D17" s="30">
        <v>6.701619067583538</v>
      </c>
      <c r="E17" s="22">
        <v>5.84092378328742</v>
      </c>
    </row>
    <row r="18" spans="2:5" ht="15.75" thickBot="1">
      <c r="B18" s="51"/>
      <c r="C18" s="6" t="s">
        <v>4</v>
      </c>
      <c r="D18" s="31">
        <v>2.1515214282842314</v>
      </c>
      <c r="E18" s="25">
        <v>2.112575075075075</v>
      </c>
    </row>
    <row r="19" spans="2:5" ht="15">
      <c r="B19" s="50" t="s">
        <v>6</v>
      </c>
      <c r="C19" s="4" t="s">
        <v>1</v>
      </c>
      <c r="D19" s="19">
        <f>SUM(D20:D22)</f>
        <v>13.69</v>
      </c>
      <c r="E19" s="21">
        <f>SUM(E20:E22)</f>
        <v>13.122</v>
      </c>
    </row>
    <row r="20" spans="2:5" ht="15">
      <c r="B20" s="50"/>
      <c r="C20" s="5" t="s">
        <v>2</v>
      </c>
      <c r="D20" s="18">
        <v>4.526</v>
      </c>
      <c r="E20" s="20">
        <v>3.557</v>
      </c>
    </row>
    <row r="21" spans="2:5" ht="15">
      <c r="B21" s="50"/>
      <c r="C21" s="5" t="s">
        <v>3</v>
      </c>
      <c r="D21" s="18">
        <v>9.116</v>
      </c>
      <c r="E21" s="20">
        <v>6.463</v>
      </c>
    </row>
    <row r="22" spans="2:5" ht="15.75" thickBot="1">
      <c r="B22" s="51"/>
      <c r="C22" s="6" t="s">
        <v>4</v>
      </c>
      <c r="D22" s="23">
        <v>0.048</v>
      </c>
      <c r="E22" s="24">
        <v>3.1020000000000003</v>
      </c>
    </row>
    <row r="23" ht="15.75" thickBot="1"/>
    <row r="24" spans="2:5" ht="48" customHeight="1" thickBot="1">
      <c r="B24" s="2"/>
      <c r="C24" s="3" t="s">
        <v>0</v>
      </c>
      <c r="D24" s="7" t="s">
        <v>23</v>
      </c>
      <c r="E24" s="3" t="s">
        <v>9</v>
      </c>
    </row>
    <row r="25" spans="2:5" ht="15">
      <c r="B25" s="52" t="s">
        <v>5</v>
      </c>
      <c r="C25" s="9" t="s">
        <v>1</v>
      </c>
      <c r="D25" s="37">
        <f>SUM(D26:D28)</f>
        <v>4982.572400000001</v>
      </c>
      <c r="E25" s="34">
        <f>D25/D5*100</f>
        <v>6.889998856684744</v>
      </c>
    </row>
    <row r="26" spans="2:5" ht="15">
      <c r="B26" s="50"/>
      <c r="C26" s="5" t="s">
        <v>2</v>
      </c>
      <c r="D26" s="30">
        <f>D6-E6</f>
        <v>0</v>
      </c>
      <c r="E26" s="22">
        <v>0</v>
      </c>
    </row>
    <row r="27" spans="2:5" ht="15">
      <c r="B27" s="50"/>
      <c r="C27" s="5" t="s">
        <v>3</v>
      </c>
      <c r="D27" s="30">
        <f>D7-E7</f>
        <v>3933.4437800000014</v>
      </c>
      <c r="E27" s="22">
        <f aca="true" t="shared" si="0" ref="E27:E32">D27/D7*100</f>
        <v>10.235049487261346</v>
      </c>
    </row>
    <row r="28" spans="2:5" ht="15.75" thickBot="1">
      <c r="B28" s="51"/>
      <c r="C28" s="6" t="s">
        <v>4</v>
      </c>
      <c r="D28" s="31">
        <f>D8-E8</f>
        <v>1049.1286199999995</v>
      </c>
      <c r="E28" s="25">
        <f t="shared" si="0"/>
        <v>8.682462228003756</v>
      </c>
    </row>
    <row r="29" spans="2:5" ht="15">
      <c r="B29" s="50" t="s">
        <v>6</v>
      </c>
      <c r="C29" s="4" t="s">
        <v>1</v>
      </c>
      <c r="D29" s="27">
        <f>SUM(D30:D32)</f>
        <v>3204.787</v>
      </c>
      <c r="E29" s="26">
        <f t="shared" si="0"/>
        <v>4.1399991982982005</v>
      </c>
    </row>
    <row r="30" spans="2:5" ht="15">
      <c r="B30" s="50"/>
      <c r="C30" s="5" t="s">
        <v>2</v>
      </c>
      <c r="D30" s="30">
        <v>0</v>
      </c>
      <c r="E30" s="22">
        <f t="shared" si="0"/>
        <v>0</v>
      </c>
    </row>
    <row r="31" spans="2:5" ht="15">
      <c r="B31" s="50"/>
      <c r="C31" s="5" t="s">
        <v>3</v>
      </c>
      <c r="D31" s="30">
        <v>2595.877</v>
      </c>
      <c r="E31" s="22">
        <f t="shared" si="0"/>
        <v>5.035791508353098</v>
      </c>
    </row>
    <row r="32" spans="2:5" ht="15.75" thickBot="1">
      <c r="B32" s="51"/>
      <c r="C32" s="6" t="s">
        <v>4</v>
      </c>
      <c r="D32" s="31">
        <v>608.91</v>
      </c>
      <c r="E32" s="25">
        <f t="shared" si="0"/>
        <v>225.57819903457522</v>
      </c>
    </row>
    <row r="34" spans="2:5" ht="33.75" customHeight="1">
      <c r="B34" s="48" t="s">
        <v>49</v>
      </c>
      <c r="C34" s="48"/>
      <c r="D34" s="48"/>
      <c r="E34" s="48"/>
    </row>
    <row r="35" ht="15.75" thickBot="1"/>
    <row r="36" spans="1:5" ht="47.25" thickBot="1">
      <c r="A36" s="15"/>
      <c r="B36" s="10" t="s">
        <v>10</v>
      </c>
      <c r="C36" s="11" t="s">
        <v>11</v>
      </c>
      <c r="D36" s="10" t="s">
        <v>12</v>
      </c>
      <c r="E36" s="10" t="s">
        <v>13</v>
      </c>
    </row>
    <row r="37" spans="1:5" ht="15.75" thickBot="1">
      <c r="A37" s="16"/>
      <c r="B37" s="6" t="s">
        <v>14</v>
      </c>
      <c r="C37" s="12">
        <v>3204.787</v>
      </c>
      <c r="D37" s="13">
        <f>E37/C37</f>
        <v>1.702152748372981</v>
      </c>
      <c r="E37" s="43">
        <f>'[2]2015 год'!$F$7</f>
        <v>5455.037</v>
      </c>
    </row>
    <row r="39" spans="2:5" ht="51.75" customHeight="1">
      <c r="B39" s="48" t="s">
        <v>46</v>
      </c>
      <c r="C39" s="48"/>
      <c r="D39" s="48"/>
      <c r="E39" s="48"/>
    </row>
    <row r="42" spans="2:7" ht="36.75" customHeight="1">
      <c r="B42" s="54" t="s">
        <v>45</v>
      </c>
      <c r="C42" s="54"/>
      <c r="D42" s="54"/>
      <c r="E42" s="54"/>
      <c r="F42" s="47"/>
      <c r="G42" s="47"/>
    </row>
    <row r="43" spans="2:7" ht="15.75">
      <c r="B43" s="44"/>
      <c r="C43" s="45"/>
      <c r="D43" s="45"/>
      <c r="E43" s="45"/>
      <c r="F43" s="45"/>
      <c r="G43" s="45"/>
    </row>
    <row r="44" spans="2:8" ht="30" customHeight="1">
      <c r="B44" s="53" t="s">
        <v>51</v>
      </c>
      <c r="C44" s="53"/>
      <c r="D44" s="53"/>
      <c r="E44" s="53"/>
      <c r="F44" s="46"/>
      <c r="G44" s="46"/>
      <c r="H44" s="46"/>
    </row>
    <row r="45" spans="2:7" ht="15">
      <c r="B45" s="40"/>
      <c r="C45" s="41"/>
      <c r="D45" s="41"/>
      <c r="E45" s="39"/>
      <c r="F45" s="42"/>
      <c r="G45" s="39"/>
    </row>
    <row r="46" ht="15.75">
      <c r="B46" s="1" t="s">
        <v>19</v>
      </c>
    </row>
    <row r="48" spans="2:5" ht="15.75">
      <c r="B48" s="38" t="s">
        <v>42</v>
      </c>
      <c r="C48" s="38"/>
      <c r="D48" s="38"/>
      <c r="E48" s="38"/>
    </row>
    <row r="49" spans="2:5" ht="15.75">
      <c r="B49" s="49" t="s">
        <v>25</v>
      </c>
      <c r="C49" s="49"/>
      <c r="D49" s="49"/>
      <c r="E49" s="49"/>
    </row>
  </sheetData>
  <sheetProtection/>
  <mergeCells count="12">
    <mergeCell ref="B2:E2"/>
    <mergeCell ref="B34:E34"/>
    <mergeCell ref="B39:E39"/>
    <mergeCell ref="B49:E49"/>
    <mergeCell ref="B5:B8"/>
    <mergeCell ref="B9:B12"/>
    <mergeCell ref="B15:B18"/>
    <mergeCell ref="B19:B22"/>
    <mergeCell ref="B25:B28"/>
    <mergeCell ref="B29:B32"/>
    <mergeCell ref="B44:E44"/>
    <mergeCell ref="B42:E42"/>
  </mergeCells>
  <dataValidations count="3">
    <dataValidation type="textLength" operator="lessThanOrEqual" allowBlank="1" showInputMessage="1" showErrorMessage="1" prompt="Введите наименование мероприятия с клавиатуры." errorTitle="Недопустимое значение." error="Максимальная длина текста составляет 900 символов." sqref="B44:B45">
      <formula1>900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F44:F45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C44:D45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32">
      <selection activeCell="E39" sqref="E39"/>
    </sheetView>
  </sheetViews>
  <sheetFormatPr defaultColWidth="9.140625" defaultRowHeight="15"/>
  <cols>
    <col min="1" max="1" width="4.7109375" style="0" customWidth="1"/>
    <col min="2" max="2" width="30.00390625" style="0" customWidth="1"/>
    <col min="3" max="3" width="15.57421875" style="0" customWidth="1"/>
    <col min="4" max="4" width="19.140625" style="0" customWidth="1"/>
    <col min="5" max="5" width="19.8515625" style="0" customWidth="1"/>
    <col min="7" max="7" width="9.421875" style="0" bestFit="1" customWidth="1"/>
  </cols>
  <sheetData>
    <row r="2" spans="2:5" ht="31.5" customHeight="1">
      <c r="B2" s="48" t="s">
        <v>44</v>
      </c>
      <c r="C2" s="48"/>
      <c r="D2" s="48"/>
      <c r="E2" s="48"/>
    </row>
    <row r="3" ht="15.75" thickBot="1"/>
    <row r="4" spans="2:5" ht="44.25" thickBot="1">
      <c r="B4" s="2"/>
      <c r="C4" s="3" t="s">
        <v>0</v>
      </c>
      <c r="D4" s="7" t="s">
        <v>21</v>
      </c>
      <c r="E4" s="3" t="s">
        <v>22</v>
      </c>
    </row>
    <row r="5" spans="2:5" ht="15">
      <c r="B5" s="50" t="s">
        <v>5</v>
      </c>
      <c r="C5" s="4" t="s">
        <v>1</v>
      </c>
      <c r="D5" s="27">
        <f>D7</f>
        <v>465520.652795333</v>
      </c>
      <c r="E5" s="26">
        <f>SUM(E6:E8)</f>
        <v>443367.17377272696</v>
      </c>
    </row>
    <row r="6" spans="2:5" ht="15">
      <c r="B6" s="50"/>
      <c r="C6" s="5" t="s">
        <v>2</v>
      </c>
      <c r="D6" s="30">
        <v>0</v>
      </c>
      <c r="E6" s="22">
        <v>0</v>
      </c>
    </row>
    <row r="7" spans="2:5" ht="15">
      <c r="B7" s="50"/>
      <c r="C7" s="5" t="s">
        <v>3</v>
      </c>
      <c r="D7" s="30">
        <v>465520.652795333</v>
      </c>
      <c r="E7" s="22">
        <v>416393.873772727</v>
      </c>
    </row>
    <row r="8" spans="2:5" ht="15.75" thickBot="1">
      <c r="B8" s="51"/>
      <c r="C8" s="6" t="s">
        <v>4</v>
      </c>
      <c r="D8" s="31">
        <v>27188.999916321</v>
      </c>
      <c r="E8" s="25">
        <v>26973.3</v>
      </c>
    </row>
    <row r="9" spans="2:5" ht="15">
      <c r="B9" s="50" t="s">
        <v>6</v>
      </c>
      <c r="C9" s="4" t="s">
        <v>1</v>
      </c>
      <c r="D9" s="27">
        <f>D11</f>
        <v>415311.228</v>
      </c>
      <c r="E9" s="26">
        <f>SUM(E10:E12)</f>
        <v>404701.27</v>
      </c>
    </row>
    <row r="10" spans="2:5" ht="15">
      <c r="B10" s="50"/>
      <c r="C10" s="5" t="s">
        <v>2</v>
      </c>
      <c r="D10" s="30">
        <v>0</v>
      </c>
      <c r="E10" s="22">
        <v>0</v>
      </c>
    </row>
    <row r="11" spans="2:7" ht="15">
      <c r="B11" s="50"/>
      <c r="C11" s="5" t="s">
        <v>3</v>
      </c>
      <c r="D11" s="30">
        <v>415311.228</v>
      </c>
      <c r="E11" s="22">
        <v>394765.113</v>
      </c>
      <c r="G11" s="33"/>
    </row>
    <row r="12" spans="2:5" ht="15.75" thickBot="1">
      <c r="B12" s="51"/>
      <c r="C12" s="6" t="s">
        <v>4</v>
      </c>
      <c r="D12" s="31">
        <v>9936.157000000003</v>
      </c>
      <c r="E12" s="25">
        <v>9936.157000000003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52" t="s">
        <v>5</v>
      </c>
      <c r="C15" s="9" t="s">
        <v>1</v>
      </c>
      <c r="D15" s="37">
        <v>70.85752905554102</v>
      </c>
      <c r="E15" s="34">
        <f>SUM(E16:E18)</f>
        <v>68.93822790030798</v>
      </c>
    </row>
    <row r="16" spans="2:5" ht="15">
      <c r="B16" s="50"/>
      <c r="C16" s="5" t="s">
        <v>2</v>
      </c>
      <c r="D16" s="30">
        <v>0</v>
      </c>
      <c r="E16" s="22">
        <v>0</v>
      </c>
    </row>
    <row r="17" spans="2:5" ht="15">
      <c r="B17" s="50"/>
      <c r="C17" s="5" t="s">
        <v>3</v>
      </c>
      <c r="D17" s="30">
        <v>72.36845084642071</v>
      </c>
      <c r="E17" s="22">
        <v>62.19490290030798</v>
      </c>
    </row>
    <row r="18" spans="2:5" ht="15.75" thickBot="1">
      <c r="B18" s="51"/>
      <c r="C18" s="6" t="s">
        <v>4</v>
      </c>
      <c r="D18" s="31">
        <v>5.1228806031681025</v>
      </c>
      <c r="E18" s="25">
        <v>6.743324999999999</v>
      </c>
    </row>
    <row r="19" spans="2:5" ht="15">
      <c r="B19" s="50" t="s">
        <v>6</v>
      </c>
      <c r="C19" s="4" t="s">
        <v>1</v>
      </c>
      <c r="D19" s="27">
        <f>D21</f>
        <v>54.65080833333332</v>
      </c>
      <c r="E19" s="26">
        <f>SUM(E20:E22)</f>
        <v>53.13307071349863</v>
      </c>
    </row>
    <row r="20" spans="2:5" ht="15">
      <c r="B20" s="50"/>
      <c r="C20" s="5" t="s">
        <v>2</v>
      </c>
      <c r="D20" s="30">
        <v>0</v>
      </c>
      <c r="E20" s="22">
        <v>0</v>
      </c>
    </row>
    <row r="21" spans="2:7" ht="15">
      <c r="B21" s="50"/>
      <c r="C21" s="5" t="s">
        <v>3</v>
      </c>
      <c r="D21" s="30">
        <v>54.65080833333332</v>
      </c>
      <c r="E21" s="22">
        <v>50.927208296831964</v>
      </c>
      <c r="G21" s="33"/>
    </row>
    <row r="22" spans="2:5" ht="15.75" thickBot="1">
      <c r="B22" s="51"/>
      <c r="C22" s="6" t="s">
        <v>4</v>
      </c>
      <c r="D22" s="31">
        <v>2.2058578333333334</v>
      </c>
      <c r="E22" s="25">
        <v>2.2058624166666667</v>
      </c>
    </row>
    <row r="23" ht="15.75" thickBot="1"/>
    <row r="24" spans="2:5" ht="44.25" thickBot="1">
      <c r="B24" s="2"/>
      <c r="C24" s="3" t="s">
        <v>0</v>
      </c>
      <c r="D24" s="7" t="s">
        <v>23</v>
      </c>
      <c r="E24" s="3" t="s">
        <v>9</v>
      </c>
    </row>
    <row r="25" spans="2:5" ht="15">
      <c r="B25" s="52" t="s">
        <v>5</v>
      </c>
      <c r="C25" s="9" t="s">
        <v>1</v>
      </c>
      <c r="D25" s="37">
        <f>SUM(D26:D28)</f>
        <v>22153.478634706393</v>
      </c>
      <c r="E25" s="32">
        <f>D25/D5*100</f>
        <v>4.758860536408083</v>
      </c>
    </row>
    <row r="26" spans="2:5" ht="15">
      <c r="B26" s="50"/>
      <c r="C26" s="5" t="s">
        <v>2</v>
      </c>
      <c r="D26" s="30">
        <v>0</v>
      </c>
      <c r="E26" s="22">
        <v>0</v>
      </c>
    </row>
    <row r="27" spans="2:5" ht="15">
      <c r="B27" s="50"/>
      <c r="C27" s="5" t="s">
        <v>3</v>
      </c>
      <c r="D27" s="30">
        <v>21937.7787183854</v>
      </c>
      <c r="E27" s="22">
        <f>D27/D7*100</f>
        <v>4.712525338382868</v>
      </c>
    </row>
    <row r="28" spans="2:5" ht="15.75" thickBot="1">
      <c r="B28" s="51"/>
      <c r="C28" s="6" t="s">
        <v>4</v>
      </c>
      <c r="D28" s="31">
        <v>215.699916320991</v>
      </c>
      <c r="E28" s="25">
        <f>D28/D8*100</f>
        <v>0.7933352347818824</v>
      </c>
    </row>
    <row r="29" spans="2:5" ht="15">
      <c r="B29" s="50" t="s">
        <v>6</v>
      </c>
      <c r="C29" s="4" t="s">
        <v>1</v>
      </c>
      <c r="D29" s="27">
        <f>SUM(D30:D32)</f>
        <v>10609.958</v>
      </c>
      <c r="E29" s="26">
        <f>D29/D9*100</f>
        <v>2.5547004956003745</v>
      </c>
    </row>
    <row r="30" spans="2:5" ht="15">
      <c r="B30" s="50"/>
      <c r="C30" s="5" t="s">
        <v>2</v>
      </c>
      <c r="D30" s="28">
        <v>0</v>
      </c>
      <c r="E30" s="22">
        <v>0</v>
      </c>
    </row>
    <row r="31" spans="2:5" ht="15">
      <c r="B31" s="50"/>
      <c r="C31" s="5" t="s">
        <v>3</v>
      </c>
      <c r="D31" s="28">
        <v>10609.958</v>
      </c>
      <c r="E31" s="22">
        <f>D31/D11*100</f>
        <v>2.5547004956003745</v>
      </c>
    </row>
    <row r="32" spans="2:5" ht="15.75" thickBot="1">
      <c r="B32" s="51"/>
      <c r="C32" s="6" t="s">
        <v>4</v>
      </c>
      <c r="D32" s="29">
        <v>0</v>
      </c>
      <c r="E32" s="25">
        <v>0</v>
      </c>
    </row>
    <row r="35" spans="2:5" ht="30.75" customHeight="1">
      <c r="B35" s="48" t="s">
        <v>49</v>
      </c>
      <c r="C35" s="48"/>
      <c r="D35" s="48"/>
      <c r="E35" s="48"/>
    </row>
    <row r="36" ht="15.75" thickBot="1"/>
    <row r="37" spans="2:5" ht="63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15</v>
      </c>
      <c r="C38" s="12">
        <f>D31</f>
        <v>10609.958</v>
      </c>
      <c r="D38" s="13">
        <f>E38/C38</f>
        <v>2.1124004449404983</v>
      </c>
      <c r="E38" s="14">
        <f>'[2]2015 год'!$F$8</f>
        <v>22412.48</v>
      </c>
    </row>
    <row r="41" spans="2:5" ht="49.5" customHeight="1">
      <c r="B41" s="48" t="s">
        <v>46</v>
      </c>
      <c r="C41" s="48"/>
      <c r="D41" s="48"/>
      <c r="E41" s="48"/>
    </row>
    <row r="44" ht="15.75">
      <c r="B44" s="17" t="s">
        <v>50</v>
      </c>
    </row>
    <row r="46" spans="2:8" ht="29.25" customHeight="1">
      <c r="B46" s="53" t="s">
        <v>47</v>
      </c>
      <c r="C46" s="53"/>
      <c r="D46" s="53"/>
      <c r="E46" s="53"/>
      <c r="F46" s="53"/>
      <c r="G46" s="53"/>
      <c r="H46" s="53"/>
    </row>
    <row r="49" ht="15.75">
      <c r="B49" s="1" t="s">
        <v>19</v>
      </c>
    </row>
    <row r="51" spans="2:5" ht="29.25" customHeight="1">
      <c r="B51" s="55" t="s">
        <v>38</v>
      </c>
      <c r="C51" s="55"/>
      <c r="D51" s="55"/>
      <c r="E51" s="55"/>
    </row>
    <row r="53" ht="15">
      <c r="B53" t="s">
        <v>40</v>
      </c>
    </row>
    <row r="54" ht="15">
      <c r="B54" t="s">
        <v>39</v>
      </c>
    </row>
    <row r="55" ht="15">
      <c r="B55" t="s">
        <v>32</v>
      </c>
    </row>
    <row r="56" ht="15">
      <c r="B56" t="s">
        <v>33</v>
      </c>
    </row>
    <row r="57" ht="15">
      <c r="B57" t="s">
        <v>41</v>
      </c>
    </row>
    <row r="58" ht="15">
      <c r="B58" t="s">
        <v>34</v>
      </c>
    </row>
    <row r="59" ht="15">
      <c r="B59" t="s">
        <v>35</v>
      </c>
    </row>
    <row r="60" ht="15">
      <c r="B60" t="s">
        <v>36</v>
      </c>
    </row>
    <row r="61" ht="15">
      <c r="B61" t="s">
        <v>37</v>
      </c>
    </row>
  </sheetData>
  <sheetProtection/>
  <mergeCells count="11">
    <mergeCell ref="B25:B28"/>
    <mergeCell ref="B2:E2"/>
    <mergeCell ref="B5:B8"/>
    <mergeCell ref="B9:B12"/>
    <mergeCell ref="B15:B18"/>
    <mergeCell ref="B19:B22"/>
    <mergeCell ref="B51:E51"/>
    <mergeCell ref="B46:H46"/>
    <mergeCell ref="B29:B32"/>
    <mergeCell ref="B35:E35"/>
    <mergeCell ref="B41:E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9">
      <selection activeCell="E39" sqref="E39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17.7109375" style="0" customWidth="1"/>
    <col min="4" max="4" width="19.8515625" style="0" customWidth="1"/>
    <col min="5" max="5" width="20.421875" style="0" customWidth="1"/>
  </cols>
  <sheetData>
    <row r="2" spans="2:5" ht="33" customHeight="1">
      <c r="B2" s="48" t="s">
        <v>44</v>
      </c>
      <c r="C2" s="48"/>
      <c r="D2" s="48"/>
      <c r="E2" s="48"/>
    </row>
    <row r="3" ht="15.75" thickBot="1"/>
    <row r="4" spans="2:5" ht="44.25" thickBot="1">
      <c r="B4" s="2"/>
      <c r="C4" s="3" t="s">
        <v>0</v>
      </c>
      <c r="D4" s="7" t="s">
        <v>21</v>
      </c>
      <c r="E4" s="3" t="s">
        <v>22</v>
      </c>
    </row>
    <row r="5" spans="2:5" ht="15">
      <c r="B5" s="50" t="s">
        <v>5</v>
      </c>
      <c r="C5" s="4" t="s">
        <v>1</v>
      </c>
      <c r="D5" s="27">
        <f>D7</f>
        <v>30961.7581566483</v>
      </c>
      <c r="E5" s="26">
        <f>SUM(E6:E8)</f>
        <v>29380.132</v>
      </c>
    </row>
    <row r="6" spans="2:5" ht="15">
      <c r="B6" s="50"/>
      <c r="C6" s="5" t="s">
        <v>2</v>
      </c>
      <c r="D6" s="30">
        <v>0</v>
      </c>
      <c r="E6" s="22">
        <v>0</v>
      </c>
    </row>
    <row r="7" spans="2:5" ht="15">
      <c r="B7" s="50"/>
      <c r="C7" s="5" t="s">
        <v>3</v>
      </c>
      <c r="D7" s="30">
        <v>30961.7581566483</v>
      </c>
      <c r="E7" s="22">
        <v>6890.04</v>
      </c>
    </row>
    <row r="8" spans="2:5" ht="15.75" thickBot="1">
      <c r="B8" s="51"/>
      <c r="C8" s="6" t="s">
        <v>4</v>
      </c>
      <c r="D8" s="31">
        <v>23325.9084516456</v>
      </c>
      <c r="E8" s="25">
        <v>22490.092</v>
      </c>
    </row>
    <row r="9" spans="2:7" ht="15">
      <c r="B9" s="50" t="s">
        <v>6</v>
      </c>
      <c r="C9" s="4" t="s">
        <v>1</v>
      </c>
      <c r="D9" s="27">
        <f>D11</f>
        <v>19767.96</v>
      </c>
      <c r="E9" s="34">
        <f>SUM(E10:E12)</f>
        <v>19003.796000000002</v>
      </c>
      <c r="G9" s="33"/>
    </row>
    <row r="10" spans="2:5" ht="15">
      <c r="B10" s="50"/>
      <c r="C10" s="5" t="s">
        <v>2</v>
      </c>
      <c r="D10" s="30">
        <v>0</v>
      </c>
      <c r="E10" s="22">
        <v>0</v>
      </c>
    </row>
    <row r="11" spans="2:5" ht="15">
      <c r="B11" s="50"/>
      <c r="C11" s="5" t="s">
        <v>3</v>
      </c>
      <c r="D11" s="30">
        <v>19767.96</v>
      </c>
      <c r="E11" s="22">
        <v>7107.0650000000005</v>
      </c>
    </row>
    <row r="12" spans="2:5" ht="15.75" thickBot="1">
      <c r="B12" s="51"/>
      <c r="C12" s="6" t="s">
        <v>4</v>
      </c>
      <c r="D12" s="31">
        <v>6214.5262</v>
      </c>
      <c r="E12" s="25">
        <v>11896.731000000002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52" t="s">
        <v>5</v>
      </c>
      <c r="C15" s="9" t="s">
        <v>1</v>
      </c>
      <c r="D15" s="37">
        <v>7.052945258331091</v>
      </c>
      <c r="E15" s="34">
        <f>SUM(E16:E18)</f>
        <v>6.674099999999999</v>
      </c>
    </row>
    <row r="16" spans="2:5" ht="15">
      <c r="B16" s="50"/>
      <c r="C16" s="5" t="s">
        <v>2</v>
      </c>
      <c r="D16" s="30">
        <v>0</v>
      </c>
      <c r="E16" s="22">
        <v>0</v>
      </c>
    </row>
    <row r="17" spans="2:5" ht="15">
      <c r="B17" s="50"/>
      <c r="C17" s="5" t="s">
        <v>3</v>
      </c>
      <c r="D17" s="30">
        <v>7.052945258331091</v>
      </c>
      <c r="E17" s="22">
        <v>1.0516</v>
      </c>
    </row>
    <row r="18" spans="2:5" ht="15.75" thickBot="1">
      <c r="B18" s="51"/>
      <c r="C18" s="6" t="s">
        <v>4</v>
      </c>
      <c r="D18" s="31">
        <v>5.831453258144838</v>
      </c>
      <c r="E18" s="25">
        <v>5.6225</v>
      </c>
    </row>
    <row r="19" spans="2:5" ht="15">
      <c r="B19" s="50" t="s">
        <v>6</v>
      </c>
      <c r="C19" s="4" t="s">
        <v>1</v>
      </c>
      <c r="D19" s="27">
        <f>D21</f>
        <v>8.210856897111329</v>
      </c>
      <c r="E19" s="26">
        <f>SUM(E20:E22)</f>
        <v>8.019339703018499</v>
      </c>
    </row>
    <row r="20" spans="2:5" ht="15">
      <c r="B20" s="50"/>
      <c r="C20" s="5" t="s">
        <v>2</v>
      </c>
      <c r="D20" s="30">
        <v>0</v>
      </c>
      <c r="E20" s="22">
        <v>0</v>
      </c>
    </row>
    <row r="21" spans="2:5" ht="15">
      <c r="B21" s="50"/>
      <c r="C21" s="5" t="s">
        <v>3</v>
      </c>
      <c r="D21" s="30">
        <v>8.210856897111329</v>
      </c>
      <c r="E21" s="22">
        <v>3.046050300227199</v>
      </c>
    </row>
    <row r="22" spans="2:5" ht="15.75" thickBot="1">
      <c r="B22" s="51"/>
      <c r="C22" s="6" t="s">
        <v>4</v>
      </c>
      <c r="D22" s="31">
        <v>5.118212422914638</v>
      </c>
      <c r="E22" s="25">
        <v>4.973289402791301</v>
      </c>
    </row>
    <row r="23" ht="15.75" thickBot="1"/>
    <row r="24" spans="2:5" ht="44.25" thickBot="1">
      <c r="B24" s="2"/>
      <c r="C24" s="3" t="s">
        <v>0</v>
      </c>
      <c r="D24" s="7" t="s">
        <v>23</v>
      </c>
      <c r="E24" s="3" t="s">
        <v>9</v>
      </c>
    </row>
    <row r="25" spans="2:5" ht="15">
      <c r="B25" s="52" t="s">
        <v>5</v>
      </c>
      <c r="C25" s="9" t="s">
        <v>1</v>
      </c>
      <c r="D25" s="37">
        <f>D5-E5</f>
        <v>1581.6261566482972</v>
      </c>
      <c r="E25" s="34">
        <f>D25/D5*100</f>
        <v>5.108321525690494</v>
      </c>
    </row>
    <row r="26" spans="2:5" ht="15">
      <c r="B26" s="50"/>
      <c r="C26" s="5" t="s">
        <v>2</v>
      </c>
      <c r="D26" s="30">
        <v>0</v>
      </c>
      <c r="E26" s="22">
        <v>0</v>
      </c>
    </row>
    <row r="27" spans="2:5" ht="15">
      <c r="B27" s="50"/>
      <c r="C27" s="5" t="s">
        <v>3</v>
      </c>
      <c r="D27" s="30">
        <v>745.809705002687</v>
      </c>
      <c r="E27" s="22">
        <f>D27/D7*100</f>
        <v>2.4088092841153537</v>
      </c>
    </row>
    <row r="28" spans="2:5" ht="15.75" thickBot="1">
      <c r="B28" s="51"/>
      <c r="C28" s="6" t="s">
        <v>4</v>
      </c>
      <c r="D28" s="31">
        <f>D8-E8</f>
        <v>835.8164516455981</v>
      </c>
      <c r="E28" s="25">
        <f>D28/D8*100</f>
        <v>3.5832107177229053</v>
      </c>
    </row>
    <row r="29" spans="2:5" ht="15">
      <c r="B29" s="50" t="s">
        <v>6</v>
      </c>
      <c r="C29" s="4" t="s">
        <v>1</v>
      </c>
      <c r="D29" s="27">
        <f>SUM(D30:D32)</f>
        <v>764.164</v>
      </c>
      <c r="E29" s="26">
        <f>D29/D9*100</f>
        <v>3.8656694975101122</v>
      </c>
    </row>
    <row r="30" spans="2:5" ht="15">
      <c r="B30" s="50"/>
      <c r="C30" s="5" t="s">
        <v>2</v>
      </c>
      <c r="D30" s="30">
        <v>0</v>
      </c>
      <c r="E30" s="22">
        <v>0</v>
      </c>
    </row>
    <row r="31" spans="2:5" ht="15">
      <c r="B31" s="50"/>
      <c r="C31" s="5" t="s">
        <v>3</v>
      </c>
      <c r="D31" s="30">
        <v>252.04509999999996</v>
      </c>
      <c r="E31" s="22">
        <f>D31/D11*100</f>
        <v>1.2750182618742651</v>
      </c>
    </row>
    <row r="32" spans="2:5" ht="15.75" thickBot="1">
      <c r="B32" s="51"/>
      <c r="C32" s="6" t="s">
        <v>4</v>
      </c>
      <c r="D32" s="31">
        <v>512.1189</v>
      </c>
      <c r="E32" s="25">
        <f>D32/D12*100</f>
        <v>8.240674888457306</v>
      </c>
    </row>
    <row r="35" spans="2:5" ht="31.5" customHeight="1">
      <c r="B35" s="48" t="s">
        <v>48</v>
      </c>
      <c r="C35" s="48"/>
      <c r="D35" s="48"/>
      <c r="E35" s="48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16</v>
      </c>
      <c r="C38" s="12">
        <v>764.164</v>
      </c>
      <c r="D38" s="13">
        <f>E38/C38</f>
        <v>1.8045210190482672</v>
      </c>
      <c r="E38" s="14">
        <f>'[2]2015 год'!$F$9</f>
        <v>1378.95</v>
      </c>
    </row>
    <row r="41" spans="2:5" ht="59.25" customHeight="1">
      <c r="B41" s="48" t="s">
        <v>24</v>
      </c>
      <c r="C41" s="48"/>
      <c r="D41" s="48"/>
      <c r="E41" s="48"/>
    </row>
    <row r="44" ht="15.75">
      <c r="B44" s="17" t="s">
        <v>20</v>
      </c>
    </row>
    <row r="46" spans="2:8" ht="30.75" customHeight="1">
      <c r="B46" s="53" t="s">
        <v>43</v>
      </c>
      <c r="C46" s="53"/>
      <c r="D46" s="53"/>
      <c r="E46" s="53"/>
      <c r="F46" s="53"/>
      <c r="G46" s="53"/>
      <c r="H46" s="53"/>
    </row>
    <row r="49" ht="15.75">
      <c r="B49" s="1" t="s">
        <v>19</v>
      </c>
    </row>
    <row r="51" ht="15">
      <c r="B51" t="s">
        <v>31</v>
      </c>
    </row>
    <row r="52" ht="15">
      <c r="B52" t="s">
        <v>30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7">
      <selection activeCell="E39" sqref="E39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8.28125" style="0" customWidth="1"/>
    <col min="4" max="4" width="20.00390625" style="0" customWidth="1"/>
    <col min="5" max="5" width="19.7109375" style="0" customWidth="1"/>
  </cols>
  <sheetData>
    <row r="2" spans="2:5" ht="32.25" customHeight="1">
      <c r="B2" s="48" t="s">
        <v>44</v>
      </c>
      <c r="C2" s="48"/>
      <c r="D2" s="48"/>
      <c r="E2" s="48"/>
    </row>
    <row r="3" ht="15.75" thickBot="1"/>
    <row r="4" spans="2:5" ht="44.25" thickBot="1">
      <c r="B4" s="2"/>
      <c r="C4" s="3" t="s">
        <v>0</v>
      </c>
      <c r="D4" s="7" t="s">
        <v>21</v>
      </c>
      <c r="E4" s="3" t="s">
        <v>22</v>
      </c>
    </row>
    <row r="5" spans="2:5" ht="15">
      <c r="B5" s="50" t="s">
        <v>5</v>
      </c>
      <c r="C5" s="4" t="s">
        <v>1</v>
      </c>
      <c r="D5" s="27">
        <f>SUM(D6:D8)</f>
        <v>5473.3728970998</v>
      </c>
      <c r="E5" s="26">
        <f>SUM(E6:E8)</f>
        <v>5303.151</v>
      </c>
    </row>
    <row r="6" spans="2:5" ht="15">
      <c r="B6" s="50"/>
      <c r="C6" s="5" t="s">
        <v>2</v>
      </c>
      <c r="D6" s="30">
        <v>0</v>
      </c>
      <c r="E6" s="22">
        <v>0</v>
      </c>
    </row>
    <row r="7" spans="2:5" ht="15">
      <c r="B7" s="50"/>
      <c r="C7" s="5" t="s">
        <v>3</v>
      </c>
      <c r="D7" s="30">
        <v>5473.3728970998</v>
      </c>
      <c r="E7" s="22">
        <v>5303.151</v>
      </c>
    </row>
    <row r="8" spans="2:5" ht="15.75" thickBot="1">
      <c r="B8" s="51"/>
      <c r="C8" s="6" t="s">
        <v>4</v>
      </c>
      <c r="D8" s="31">
        <v>0</v>
      </c>
      <c r="E8" s="25">
        <v>0</v>
      </c>
    </row>
    <row r="9" spans="2:5" ht="15">
      <c r="B9" s="50" t="s">
        <v>6</v>
      </c>
      <c r="C9" s="4" t="s">
        <v>1</v>
      </c>
      <c r="D9" s="27">
        <f>SUM(D10:D12)</f>
        <v>3490.786</v>
      </c>
      <c r="E9" s="26">
        <f>SUM(E10:E12)</f>
        <v>3404.299</v>
      </c>
    </row>
    <row r="10" spans="2:5" ht="15">
      <c r="B10" s="50"/>
      <c r="C10" s="5" t="s">
        <v>2</v>
      </c>
      <c r="D10" s="30">
        <v>0</v>
      </c>
      <c r="E10" s="22">
        <v>0</v>
      </c>
    </row>
    <row r="11" spans="2:5" ht="15">
      <c r="B11" s="50"/>
      <c r="C11" s="5" t="s">
        <v>3</v>
      </c>
      <c r="D11" s="30">
        <v>3490.786</v>
      </c>
      <c r="E11" s="22">
        <v>3404.299</v>
      </c>
    </row>
    <row r="12" spans="2:5" ht="15.75" thickBot="1">
      <c r="B12" s="51"/>
      <c r="C12" s="6" t="s">
        <v>4</v>
      </c>
      <c r="D12" s="31">
        <v>0</v>
      </c>
      <c r="E12" s="25">
        <v>0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52" t="s">
        <v>5</v>
      </c>
      <c r="C15" s="9" t="s">
        <v>1</v>
      </c>
      <c r="D15" s="37">
        <f>SUM(D16:D18)</f>
        <v>0.9951587085636007</v>
      </c>
      <c r="E15" s="34">
        <f>SUM(E16:E18)</f>
        <v>0.9642092727272726</v>
      </c>
    </row>
    <row r="16" spans="2:5" ht="15">
      <c r="B16" s="50"/>
      <c r="C16" s="5" t="s">
        <v>2</v>
      </c>
      <c r="D16" s="30">
        <v>0</v>
      </c>
      <c r="E16" s="22">
        <v>0</v>
      </c>
    </row>
    <row r="17" spans="2:5" ht="15">
      <c r="B17" s="50"/>
      <c r="C17" s="5" t="s">
        <v>3</v>
      </c>
      <c r="D17" s="30">
        <v>0.9951587085636007</v>
      </c>
      <c r="E17" s="22">
        <v>0.9642092727272726</v>
      </c>
    </row>
    <row r="18" spans="2:5" ht="15.75" thickBot="1">
      <c r="B18" s="51"/>
      <c r="C18" s="6" t="s">
        <v>4</v>
      </c>
      <c r="D18" s="31">
        <v>0</v>
      </c>
      <c r="E18" s="25">
        <v>0</v>
      </c>
    </row>
    <row r="19" spans="2:5" ht="15">
      <c r="B19" s="50" t="s">
        <v>6</v>
      </c>
      <c r="C19" s="4" t="s">
        <v>1</v>
      </c>
      <c r="D19" s="27">
        <f>SUM(D20:D22)</f>
        <v>0.5497</v>
      </c>
      <c r="E19" s="26">
        <f>SUM(E20:E22)</f>
        <v>0.5361</v>
      </c>
    </row>
    <row r="20" spans="2:5" ht="15">
      <c r="B20" s="50"/>
      <c r="C20" s="5" t="s">
        <v>2</v>
      </c>
      <c r="D20" s="30">
        <v>0</v>
      </c>
      <c r="E20" s="22">
        <v>0</v>
      </c>
    </row>
    <row r="21" spans="2:5" ht="15">
      <c r="B21" s="50"/>
      <c r="C21" s="5" t="s">
        <v>3</v>
      </c>
      <c r="D21" s="30">
        <v>0.5497</v>
      </c>
      <c r="E21" s="22">
        <v>0.5361</v>
      </c>
    </row>
    <row r="22" spans="2:5" ht="15.75" thickBot="1">
      <c r="B22" s="51"/>
      <c r="C22" s="6" t="s">
        <v>4</v>
      </c>
      <c r="D22" s="31">
        <v>0</v>
      </c>
      <c r="E22" s="25">
        <v>0</v>
      </c>
    </row>
    <row r="23" ht="15.75" thickBot="1"/>
    <row r="24" spans="2:5" ht="44.25" thickBot="1">
      <c r="B24" s="2"/>
      <c r="C24" s="3" t="s">
        <v>0</v>
      </c>
      <c r="D24" s="7" t="s">
        <v>23</v>
      </c>
      <c r="E24" s="3" t="s">
        <v>9</v>
      </c>
    </row>
    <row r="25" spans="2:5" ht="15">
      <c r="B25" s="52" t="s">
        <v>5</v>
      </c>
      <c r="C25" s="9" t="s">
        <v>1</v>
      </c>
      <c r="D25" s="37">
        <f>SUM(D26:D28)</f>
        <v>170.22189709980012</v>
      </c>
      <c r="E25" s="34">
        <f>D25/D5*100</f>
        <v>3.109999999999933</v>
      </c>
    </row>
    <row r="26" spans="2:5" ht="15">
      <c r="B26" s="50"/>
      <c r="C26" s="5" t="s">
        <v>2</v>
      </c>
      <c r="D26" s="30">
        <v>0</v>
      </c>
      <c r="E26" s="22">
        <v>0</v>
      </c>
    </row>
    <row r="27" spans="2:5" ht="15">
      <c r="B27" s="50"/>
      <c r="C27" s="5" t="s">
        <v>3</v>
      </c>
      <c r="D27" s="30">
        <f>D7-E7</f>
        <v>170.22189709980012</v>
      </c>
      <c r="E27" s="22">
        <f>D27/D7*100</f>
        <v>3.109999999999933</v>
      </c>
    </row>
    <row r="28" spans="2:5" ht="15.75" thickBot="1">
      <c r="B28" s="51"/>
      <c r="C28" s="6" t="s">
        <v>4</v>
      </c>
      <c r="D28" s="31">
        <v>0</v>
      </c>
      <c r="E28" s="25">
        <v>0</v>
      </c>
    </row>
    <row r="29" spans="2:5" ht="15">
      <c r="B29" s="50" t="s">
        <v>6</v>
      </c>
      <c r="C29" s="4" t="s">
        <v>1</v>
      </c>
      <c r="D29" s="27">
        <f>SUM(D30:D32)</f>
        <v>86.48700000000008</v>
      </c>
      <c r="E29" s="26">
        <f>E31</f>
        <v>2.4775795479871894</v>
      </c>
    </row>
    <row r="30" spans="2:5" ht="15">
      <c r="B30" s="50"/>
      <c r="C30" s="5" t="s">
        <v>2</v>
      </c>
      <c r="D30" s="30">
        <v>0</v>
      </c>
      <c r="E30" s="22">
        <v>0</v>
      </c>
    </row>
    <row r="31" spans="2:5" ht="15">
      <c r="B31" s="50"/>
      <c r="C31" s="5" t="s">
        <v>3</v>
      </c>
      <c r="D31" s="30">
        <f>D11-E11</f>
        <v>86.48700000000008</v>
      </c>
      <c r="E31" s="22">
        <f>D31/D11*100</f>
        <v>2.4775795479871894</v>
      </c>
    </row>
    <row r="32" spans="2:5" ht="15.75" thickBot="1">
      <c r="B32" s="51"/>
      <c r="C32" s="6" t="s">
        <v>4</v>
      </c>
      <c r="D32" s="31">
        <v>0</v>
      </c>
      <c r="E32" s="25">
        <v>0</v>
      </c>
    </row>
    <row r="35" spans="2:5" ht="39.75" customHeight="1">
      <c r="B35" s="48" t="s">
        <v>49</v>
      </c>
      <c r="C35" s="48"/>
      <c r="D35" s="48"/>
      <c r="E35" s="48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17</v>
      </c>
      <c r="C38" s="12">
        <f>D29</f>
        <v>86.48700000000008</v>
      </c>
      <c r="D38" s="13">
        <f>E38/C38</f>
        <v>2.0187178125917997</v>
      </c>
      <c r="E38" s="14">
        <f>'[2]2015 год'!$F$10</f>
        <v>174.59284745762713</v>
      </c>
    </row>
    <row r="41" spans="2:5" ht="46.5" customHeight="1">
      <c r="B41" s="48" t="s">
        <v>46</v>
      </c>
      <c r="C41" s="48"/>
      <c r="D41" s="48"/>
      <c r="E41" s="48"/>
    </row>
    <row r="44" ht="15.75">
      <c r="B44" s="17" t="s">
        <v>45</v>
      </c>
    </row>
    <row r="46" spans="2:8" ht="30.75" customHeight="1">
      <c r="B46" s="53" t="s">
        <v>47</v>
      </c>
      <c r="C46" s="53"/>
      <c r="D46" s="53"/>
      <c r="E46" s="53"/>
      <c r="F46" s="53"/>
      <c r="G46" s="53"/>
      <c r="H46" s="53"/>
    </row>
    <row r="49" ht="15.75">
      <c r="B49" s="1" t="s">
        <v>19</v>
      </c>
    </row>
    <row r="51" ht="15">
      <c r="B51" t="s">
        <v>26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3.57421875" style="0" customWidth="1"/>
    <col min="2" max="2" width="28.7109375" style="0" customWidth="1"/>
    <col min="3" max="3" width="17.7109375" style="0" customWidth="1"/>
    <col min="4" max="5" width="19.7109375" style="0" customWidth="1"/>
  </cols>
  <sheetData>
    <row r="2" spans="2:5" ht="30" customHeight="1">
      <c r="B2" s="48" t="s">
        <v>44</v>
      </c>
      <c r="C2" s="48"/>
      <c r="D2" s="48"/>
      <c r="E2" s="48"/>
    </row>
    <row r="3" ht="15.75" thickBot="1"/>
    <row r="4" spans="2:5" ht="44.25" thickBot="1">
      <c r="B4" s="2"/>
      <c r="C4" s="3" t="s">
        <v>0</v>
      </c>
      <c r="D4" s="7" t="s">
        <v>21</v>
      </c>
      <c r="E4" s="3" t="s">
        <v>22</v>
      </c>
    </row>
    <row r="5" spans="2:5" ht="15">
      <c r="B5" s="50" t="s">
        <v>5</v>
      </c>
      <c r="C5" s="4" t="s">
        <v>1</v>
      </c>
      <c r="D5" s="27">
        <f>D7</f>
        <v>16640</v>
      </c>
      <c r="E5" s="26">
        <f>SUM(E6:E8)</f>
        <v>16199.04</v>
      </c>
    </row>
    <row r="6" spans="2:5" ht="15">
      <c r="B6" s="50"/>
      <c r="C6" s="5" t="s">
        <v>2</v>
      </c>
      <c r="D6" s="30">
        <v>0</v>
      </c>
      <c r="E6" s="22">
        <v>0</v>
      </c>
    </row>
    <row r="7" spans="2:5" ht="15">
      <c r="B7" s="50"/>
      <c r="C7" s="5" t="s">
        <v>3</v>
      </c>
      <c r="D7" s="30">
        <v>16640</v>
      </c>
      <c r="E7" s="22">
        <v>16199.04</v>
      </c>
    </row>
    <row r="8" spans="2:5" ht="15.75" thickBot="1">
      <c r="B8" s="51"/>
      <c r="C8" s="6" t="s">
        <v>4</v>
      </c>
      <c r="D8" s="31">
        <v>0</v>
      </c>
      <c r="E8" s="25">
        <v>0</v>
      </c>
    </row>
    <row r="9" spans="2:7" ht="15">
      <c r="B9" s="50" t="s">
        <v>6</v>
      </c>
      <c r="C9" s="4" t="s">
        <v>1</v>
      </c>
      <c r="D9" s="27">
        <f>D11</f>
        <v>7279.899</v>
      </c>
      <c r="E9" s="26">
        <f>SUM(E10:E12)</f>
        <v>7103.932</v>
      </c>
      <c r="G9" s="33"/>
    </row>
    <row r="10" spans="2:5" ht="15">
      <c r="B10" s="50"/>
      <c r="C10" s="5" t="s">
        <v>2</v>
      </c>
      <c r="D10" s="30">
        <v>0</v>
      </c>
      <c r="E10" s="22">
        <v>0</v>
      </c>
    </row>
    <row r="11" spans="2:5" ht="15">
      <c r="B11" s="50"/>
      <c r="C11" s="5" t="s">
        <v>3</v>
      </c>
      <c r="D11" s="30">
        <v>7279.899</v>
      </c>
      <c r="E11" s="22">
        <v>7095.338</v>
      </c>
    </row>
    <row r="12" spans="2:5" ht="15.75" thickBot="1">
      <c r="B12" s="51"/>
      <c r="C12" s="6" t="s">
        <v>4</v>
      </c>
      <c r="D12" s="31">
        <v>8.594</v>
      </c>
      <c r="E12" s="25">
        <v>8.594</v>
      </c>
    </row>
    <row r="13" spans="4:5" ht="15.75" thickBot="1">
      <c r="D13" s="33"/>
      <c r="E13" s="33"/>
    </row>
    <row r="14" spans="2:5" ht="58.5" thickBot="1">
      <c r="B14" s="8"/>
      <c r="C14" s="3" t="s">
        <v>0</v>
      </c>
      <c r="D14" s="35" t="s">
        <v>7</v>
      </c>
      <c r="E14" s="36" t="s">
        <v>8</v>
      </c>
    </row>
    <row r="15" spans="2:5" ht="15">
      <c r="B15" s="52" t="s">
        <v>5</v>
      </c>
      <c r="C15" s="9" t="s">
        <v>1</v>
      </c>
      <c r="D15" s="37">
        <f>SUM(D16:D18)</f>
        <v>2.619414483821264</v>
      </c>
      <c r="E15" s="34">
        <f>SUM(E16:E18)</f>
        <v>2.5500000000000003</v>
      </c>
    </row>
    <row r="16" spans="2:5" ht="15">
      <c r="B16" s="50"/>
      <c r="C16" s="5" t="s">
        <v>2</v>
      </c>
      <c r="D16" s="30">
        <v>0</v>
      </c>
      <c r="E16" s="22">
        <v>0</v>
      </c>
    </row>
    <row r="17" spans="2:5" ht="15">
      <c r="B17" s="50"/>
      <c r="C17" s="5" t="s">
        <v>3</v>
      </c>
      <c r="D17" s="30">
        <v>2.619414483821264</v>
      </c>
      <c r="E17" s="22">
        <v>2.5500000000000003</v>
      </c>
    </row>
    <row r="18" spans="2:5" ht="15.75" thickBot="1">
      <c r="B18" s="51"/>
      <c r="C18" s="6" t="s">
        <v>4</v>
      </c>
      <c r="D18" s="31">
        <v>0</v>
      </c>
      <c r="E18" s="25">
        <v>0</v>
      </c>
    </row>
    <row r="19" spans="2:5" ht="15">
      <c r="B19" s="50" t="s">
        <v>6</v>
      </c>
      <c r="C19" s="4" t="s">
        <v>1</v>
      </c>
      <c r="D19" s="27">
        <f>D21</f>
        <v>1.14644</v>
      </c>
      <c r="E19" s="26">
        <f>SUM(E20:E22)</f>
        <v>1.11873</v>
      </c>
    </row>
    <row r="20" spans="2:5" ht="15">
      <c r="B20" s="50"/>
      <c r="C20" s="5" t="s">
        <v>2</v>
      </c>
      <c r="D20" s="30">
        <v>0</v>
      </c>
      <c r="E20" s="22">
        <v>0</v>
      </c>
    </row>
    <row r="21" spans="2:5" ht="15">
      <c r="B21" s="50"/>
      <c r="C21" s="5" t="s">
        <v>3</v>
      </c>
      <c r="D21" s="30">
        <v>1.14644</v>
      </c>
      <c r="E21" s="22">
        <v>1.11738</v>
      </c>
    </row>
    <row r="22" spans="2:5" ht="15.75" thickBot="1">
      <c r="B22" s="51"/>
      <c r="C22" s="6" t="s">
        <v>4</v>
      </c>
      <c r="D22" s="31">
        <v>0.00135</v>
      </c>
      <c r="E22" s="25">
        <v>0.00135</v>
      </c>
    </row>
    <row r="23" ht="15.75" thickBot="1"/>
    <row r="24" spans="2:5" ht="44.25" thickBot="1">
      <c r="B24" s="2"/>
      <c r="C24" s="3" t="s">
        <v>0</v>
      </c>
      <c r="D24" s="7" t="s">
        <v>23</v>
      </c>
      <c r="E24" s="3" t="s">
        <v>9</v>
      </c>
    </row>
    <row r="25" spans="2:5" ht="15">
      <c r="B25" s="52" t="s">
        <v>5</v>
      </c>
      <c r="C25" s="9" t="s">
        <v>1</v>
      </c>
      <c r="D25" s="37">
        <f>SUM(D26:D28)</f>
        <v>440.9599999999991</v>
      </c>
      <c r="E25" s="34">
        <f>D25/D5*100</f>
        <v>2.6499999999999946</v>
      </c>
    </row>
    <row r="26" spans="2:5" ht="15">
      <c r="B26" s="50"/>
      <c r="C26" s="5" t="s">
        <v>2</v>
      </c>
      <c r="D26" s="30">
        <v>0</v>
      </c>
      <c r="E26" s="22">
        <v>0</v>
      </c>
    </row>
    <row r="27" spans="2:5" ht="15">
      <c r="B27" s="50"/>
      <c r="C27" s="5" t="s">
        <v>3</v>
      </c>
      <c r="D27" s="30">
        <f>D7-E7</f>
        <v>440.9599999999991</v>
      </c>
      <c r="E27" s="22">
        <f>D27/D7*100</f>
        <v>2.6499999999999946</v>
      </c>
    </row>
    <row r="28" spans="2:5" ht="15.75" thickBot="1">
      <c r="B28" s="51"/>
      <c r="C28" s="6" t="s">
        <v>4</v>
      </c>
      <c r="D28" s="31">
        <v>0</v>
      </c>
      <c r="E28" s="25">
        <v>0</v>
      </c>
    </row>
    <row r="29" spans="2:5" ht="15">
      <c r="B29" s="50" t="s">
        <v>6</v>
      </c>
      <c r="C29" s="4" t="s">
        <v>1</v>
      </c>
      <c r="D29" s="27">
        <f>SUM(D30:D32)</f>
        <v>175.96700000000055</v>
      </c>
      <c r="E29" s="26">
        <f>D29/D9*100</f>
        <v>2.4171626556906975</v>
      </c>
    </row>
    <row r="30" spans="2:5" ht="15">
      <c r="B30" s="50"/>
      <c r="C30" s="5" t="s">
        <v>2</v>
      </c>
      <c r="D30" s="30">
        <v>0</v>
      </c>
      <c r="E30" s="22">
        <v>0</v>
      </c>
    </row>
    <row r="31" spans="2:5" ht="15">
      <c r="B31" s="50"/>
      <c r="C31" s="5" t="s">
        <v>3</v>
      </c>
      <c r="D31" s="30">
        <f>D9-E9</f>
        <v>175.96700000000055</v>
      </c>
      <c r="E31" s="22">
        <f>D31/D11*100</f>
        <v>2.4171626556906975</v>
      </c>
    </row>
    <row r="32" spans="2:5" ht="15.75" thickBot="1">
      <c r="B32" s="51"/>
      <c r="C32" s="6" t="s">
        <v>4</v>
      </c>
      <c r="D32" s="31">
        <v>0</v>
      </c>
      <c r="E32" s="25">
        <v>0</v>
      </c>
    </row>
    <row r="35" spans="2:5" ht="39" customHeight="1">
      <c r="B35" s="48" t="s">
        <v>49</v>
      </c>
      <c r="C35" s="48"/>
      <c r="D35" s="48"/>
      <c r="E35" s="48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18</v>
      </c>
      <c r="C38" s="12">
        <f>D29</f>
        <v>175.96700000000055</v>
      </c>
      <c r="D38" s="13">
        <f>E38/C38</f>
        <v>2.234436002204952</v>
      </c>
      <c r="E38" s="14">
        <f>'[2]2015 год'!$F$11</f>
        <v>393.187</v>
      </c>
    </row>
    <row r="41" spans="2:5" ht="54" customHeight="1">
      <c r="B41" s="48" t="s">
        <v>46</v>
      </c>
      <c r="C41" s="48"/>
      <c r="D41" s="48"/>
      <c r="E41" s="48"/>
    </row>
    <row r="44" ht="15.75">
      <c r="B44" s="17" t="s">
        <v>45</v>
      </c>
    </row>
    <row r="46" spans="2:8" ht="29.25" customHeight="1">
      <c r="B46" s="53" t="s">
        <v>47</v>
      </c>
      <c r="C46" s="53"/>
      <c r="D46" s="53"/>
      <c r="E46" s="53"/>
      <c r="F46" s="53"/>
      <c r="G46" s="53"/>
      <c r="H46" s="53"/>
    </row>
    <row r="49" ht="15.75">
      <c r="B49" s="1" t="s">
        <v>19</v>
      </c>
    </row>
    <row r="51" ht="15">
      <c r="B51" t="s">
        <v>27</v>
      </c>
    </row>
    <row r="52" ht="15">
      <c r="B52" t="s">
        <v>28</v>
      </c>
    </row>
    <row r="53" ht="15">
      <c r="B53" t="s">
        <v>29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dcterms:created xsi:type="dcterms:W3CDTF">2015-08-11T06:53:23Z</dcterms:created>
  <dcterms:modified xsi:type="dcterms:W3CDTF">2016-02-29T13:49:45Z</dcterms:modified>
  <cp:category/>
  <cp:version/>
  <cp:contentType/>
  <cp:contentStatus/>
</cp:coreProperties>
</file>